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<sst xmlns="http://schemas.openxmlformats.org/spreadsheetml/2006/main" count="832" uniqueCount="66">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</sst>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X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3" sqref="F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C7+F7+K7-AG16-AG25</f>
        <v>-393.80000000001314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6959.9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25211.306620000196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192702.2</v>
      </c>
      <c r="C9" s="178">
        <f t="shared" si="0"/>
        <v>67226.46300000006</v>
      </c>
      <c r="D9" s="179">
        <f t="shared" si="0"/>
        <v>18523</v>
      </c>
      <c r="E9" s="179">
        <f t="shared" si="0"/>
        <v>3256</v>
      </c>
      <c r="F9" s="179">
        <f t="shared" si="0"/>
        <v>5701.399999999999</v>
      </c>
      <c r="G9" s="179">
        <f t="shared" si="0"/>
        <v>0</v>
      </c>
      <c r="H9" s="179">
        <f>H10+H15+H24+H33+H47+H52+H54+H61+H62+H71+H72+H88+H76+H81+H83+H82+H69+H89+H90+H91+H70+H40+H92</f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27480.4</v>
      </c>
      <c r="AH9" s="179">
        <f>AH10+AH15+AH24+AH33+AH47+AH52+AH54+AH61+AH62+AH71+AH72+AH76+AH88+AH81+AH83+AH82+AH69+AH89+AH91+AH90+AH70+AH40+AH92</f>
        <v>232448.263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/>
      <c r="H10" s="139"/>
      <c r="I10" s="139"/>
      <c r="J10" s="139"/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1373.6</v>
      </c>
      <c r="AH10" s="139">
        <f>B10+C10-AG10</f>
        <v>24270.8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847.3</v>
      </c>
      <c r="AH11" s="139">
        <f>B11+C11-AG11</f>
        <v>22380.800000000007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71.3</v>
      </c>
      <c r="AH12" s="139">
        <f>B12+C12-AG12</f>
        <v>61.8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0</v>
      </c>
      <c r="H14" s="139">
        <f>H10-H11-H12-H13</f>
        <v>0</v>
      </c>
      <c r="I14" s="139">
        <f t="shared" si="2"/>
        <v>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455</v>
      </c>
      <c r="AH14" s="139">
        <f>AH10-AH11-AH12-AH13</f>
        <v>1828.1999999999928</v>
      </c>
      <c r="AJ14" s="141"/>
    </row>
    <row r="15" spans="1:36" s="140" customFormat="1" ht="15" customHeight="1">
      <c r="A15" s="143" t="s">
        <v>6</v>
      </c>
      <c r="B15" s="138">
        <v>41794.5</v>
      </c>
      <c r="C15" s="138">
        <v>29268.100000000035</v>
      </c>
      <c r="D15" s="144"/>
      <c r="E15" s="144"/>
      <c r="F15" s="139">
        <f>1283.3+847.7</f>
        <v>2131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2131</v>
      </c>
      <c r="AH15" s="139">
        <f aca="true" t="shared" si="3" ref="AH15:AH31">B15+C15-AG15</f>
        <v>68931.60000000003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/>
      <c r="F16" s="148">
        <v>847.7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847.7</v>
      </c>
      <c r="AH16" s="147">
        <f t="shared" si="3"/>
        <v>12182.500000000002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/>
      <c r="F17" s="139">
        <f>1107.9+847.7</f>
        <v>1955.6000000000001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1955.6000000000001</v>
      </c>
      <c r="AH17" s="139">
        <f t="shared" si="3"/>
        <v>44465.959999999985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0.2</v>
      </c>
      <c r="AH19" s="139">
        <f t="shared" si="3"/>
        <v>2480.2999999999984</v>
      </c>
      <c r="AJ19" s="141"/>
    </row>
    <row r="20" spans="1:36" s="140" customFormat="1" ht="15.75">
      <c r="A20" s="137" t="s">
        <v>2</v>
      </c>
      <c r="B20" s="138">
        <v>1345.8</v>
      </c>
      <c r="C20" s="138">
        <v>7699.5</v>
      </c>
      <c r="D20" s="139"/>
      <c r="E20" s="139"/>
      <c r="F20" s="139">
        <v>114.6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114.6</v>
      </c>
      <c r="AH20" s="139">
        <f t="shared" si="3"/>
        <v>8930.699999999999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0</v>
      </c>
      <c r="AH21" s="139">
        <f t="shared" si="3"/>
        <v>1575.6999999999998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60.59999999999988</v>
      </c>
      <c r="AH23" s="139">
        <f>B23+C23-AG23</f>
        <v>11464.3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1150</v>
      </c>
      <c r="AH24" s="139">
        <f t="shared" si="3"/>
        <v>51379.36300000002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1150</v>
      </c>
      <c r="AH25" s="147">
        <f t="shared" si="3"/>
        <v>16044.7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0</v>
      </c>
      <c r="I32" s="139">
        <f t="shared" si="5"/>
        <v>0</v>
      </c>
      <c r="J32" s="139">
        <f t="shared" si="5"/>
        <v>0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1150</v>
      </c>
      <c r="AH32" s="139">
        <f>AH24-AH30</f>
        <v>51288.56300000002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0</v>
      </c>
      <c r="AH33" s="139">
        <f aca="true" t="shared" si="6" ref="AH33:AH38">B33+C33-AG33</f>
        <v>3170.1000000000004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0</v>
      </c>
      <c r="AH37" s="139">
        <f t="shared" si="6"/>
        <v>2335.5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0</v>
      </c>
      <c r="AH39" s="139">
        <f>AH33-AH34-AH36-AH38-AH35-AH37</f>
        <v>298.7000000000007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39.3</v>
      </c>
      <c r="AH40" s="139">
        <f aca="true" t="shared" si="8" ref="AH40:AH45">B40+C40-AG40</f>
        <v>1664.8000000000002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34.4</v>
      </c>
      <c r="AH46" s="139">
        <f>AH40-AH41-AH42-AH43-AH44-AH45</f>
        <v>80.4000000000008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1633.3</v>
      </c>
      <c r="AH47" s="139">
        <f>B47+C47-AG47</f>
        <v>9435.900000000001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1559.4</v>
      </c>
      <c r="AH49" s="139">
        <f>B49+C49-AG49</f>
        <v>7860.600000000004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0</v>
      </c>
      <c r="J51" s="139">
        <f t="shared" si="10"/>
        <v>0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73.89999999999982</v>
      </c>
      <c r="AH51" s="139">
        <f>AH47-AH49-AH48</f>
        <v>1416.6999999999975</v>
      </c>
      <c r="AJ51" s="141"/>
    </row>
    <row r="52" spans="1:36" s="140" customFormat="1" ht="15" customHeight="1">
      <c r="A52" s="143" t="s">
        <v>0</v>
      </c>
      <c r="B52" s="138">
        <f>12178.3-243</f>
        <v>11935.3</v>
      </c>
      <c r="C52" s="138">
        <v>2986.9999999999973</v>
      </c>
      <c r="D52" s="139"/>
      <c r="E52" s="139">
        <v>83.7</v>
      </c>
      <c r="F52" s="139">
        <v>1947.1</v>
      </c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2030.8</v>
      </c>
      <c r="AH52" s="139">
        <f aca="true" t="shared" si="11" ref="AH52:AH59">B52+C52-AG52</f>
        <v>12891.499999999996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760.8000000000001</v>
      </c>
      <c r="AH53" s="139">
        <f t="shared" si="11"/>
        <v>1102.1999999999994</v>
      </c>
      <c r="AJ53" s="141"/>
    </row>
    <row r="54" spans="1:36" s="140" customFormat="1" ht="15" customHeight="1">
      <c r="A54" s="143" t="s">
        <v>9</v>
      </c>
      <c r="B54" s="151">
        <f>1909.6+16.9</f>
        <v>1926.5</v>
      </c>
      <c r="C54" s="138">
        <v>1168.1999999999998</v>
      </c>
      <c r="D54" s="139"/>
      <c r="E54" s="139">
        <v>185.8</v>
      </c>
      <c r="F54" s="139">
        <v>4.3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190.10000000000002</v>
      </c>
      <c r="AH54" s="139">
        <f t="shared" si="11"/>
        <v>2904.6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4.3</v>
      </c>
      <c r="AH55" s="139">
        <f t="shared" si="11"/>
        <v>1538.3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0</v>
      </c>
      <c r="H60" s="139">
        <f>H54-H55-H57-H59-H56-H58</f>
        <v>0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185.8</v>
      </c>
      <c r="AH60" s="139">
        <f>AH54-AH55-AH57-AH59-AH56-AH58</f>
        <v>1107.3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0</v>
      </c>
      <c r="AH61" s="139">
        <f aca="true" t="shared" si="14" ref="AH61:AH67">B61+C61-AG61</f>
        <v>147.29999999999998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193</v>
      </c>
      <c r="AH62" s="139">
        <f t="shared" si="14"/>
        <v>9003.3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0</v>
      </c>
      <c r="AH65" s="139">
        <f t="shared" si="14"/>
        <v>1029.9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0</v>
      </c>
      <c r="AH66" s="139">
        <f t="shared" si="14"/>
        <v>134.99999999999997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0</v>
      </c>
      <c r="H68" s="139">
        <f>H62-H63-H66-H67-H65-H64</f>
        <v>0</v>
      </c>
      <c r="I68" s="139">
        <f t="shared" si="15"/>
        <v>0</v>
      </c>
      <c r="J68" s="139">
        <f t="shared" si="15"/>
        <v>0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0</v>
      </c>
      <c r="AH68" s="139">
        <f>AH62-AH63-AH66-AH67-AH65-AH64</f>
        <v>3719.6999999999994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180.2</v>
      </c>
      <c r="AH72" s="181">
        <f t="shared" si="16"/>
        <v>4022.1000000000004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11.1</v>
      </c>
      <c r="AH74" s="181">
        <f t="shared" si="16"/>
        <v>705.3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21.4</v>
      </c>
      <c r="AH76" s="181">
        <f t="shared" si="16"/>
        <v>1008.4999999999999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20.9</v>
      </c>
      <c r="AH77" s="181">
        <f t="shared" si="16"/>
        <v>195.59999999999997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</f>
        <v>17759.4</v>
      </c>
      <c r="C89" s="138">
        <v>828.5</v>
      </c>
      <c r="D89" s="139"/>
      <c r="E89" s="139"/>
      <c r="F89" s="139">
        <v>1551.1</v>
      </c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1551.1</v>
      </c>
      <c r="AH89" s="139">
        <f t="shared" si="16"/>
        <v>17036.800000000003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</f>
        <v>33673.7</v>
      </c>
      <c r="C92" s="138">
        <v>0</v>
      </c>
      <c r="D92" s="139">
        <v>18523</v>
      </c>
      <c r="E92" s="139">
        <v>1876.7</v>
      </c>
      <c r="F92" s="139">
        <v>-4752.8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15646.900000000001</v>
      </c>
      <c r="AH92" s="139">
        <f t="shared" si="16"/>
        <v>18026.799999999996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192702.2</v>
      </c>
      <c r="C94" s="186">
        <f t="shared" si="17"/>
        <v>67226.46300000006</v>
      </c>
      <c r="D94" s="187">
        <f t="shared" si="17"/>
        <v>18523</v>
      </c>
      <c r="E94" s="187">
        <f t="shared" si="17"/>
        <v>3256</v>
      </c>
      <c r="F94" s="187">
        <f t="shared" si="17"/>
        <v>5701.399999999999</v>
      </c>
      <c r="G94" s="187">
        <f t="shared" si="17"/>
        <v>0</v>
      </c>
      <c r="H94" s="187">
        <f>H10+H15+H24+H33+H47+H52+H54+H61+H62+H69+H71+H72+H76+H81+H82+H83+H88+H89+H90+H91+H40+H92+H70</f>
        <v>0</v>
      </c>
      <c r="I94" s="187">
        <f t="shared" si="17"/>
        <v>0</v>
      </c>
      <c r="J94" s="187">
        <f t="shared" si="17"/>
        <v>0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27480.4</v>
      </c>
      <c r="AH94" s="187">
        <f>AH10+AH15+AH24+AH33+AH47+AH52+AH54+AH61+AH62+AH69+AH71+AH72+AH76+AH81+AH82+AH83+AH88+AH89+AH90+AH91+AH70+AH40+AH92</f>
        <v>232448.263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578.2</v>
      </c>
      <c r="F95" s="139">
        <f t="shared" si="18"/>
        <v>2442.9000000000005</v>
      </c>
      <c r="G95" s="139">
        <f t="shared" si="18"/>
        <v>0</v>
      </c>
      <c r="H95" s="139">
        <f>H11+H17+H26+H34+H55+H63+H73+H41+H77+H48</f>
        <v>0</v>
      </c>
      <c r="I95" s="139">
        <f t="shared" si="18"/>
        <v>0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3021.1000000000004</v>
      </c>
      <c r="AH95" s="139">
        <f>B95+C95-AG95</f>
        <v>73776.95999999998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3424.5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0</v>
      </c>
      <c r="H96" s="139">
        <f>H12+H20+H29+H36+H57+H66+H44+H80+H74+H53</f>
        <v>0</v>
      </c>
      <c r="I96" s="139">
        <f t="shared" si="19"/>
        <v>0</v>
      </c>
      <c r="J96" s="139">
        <f t="shared" si="19"/>
        <v>0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962.3000000000001</v>
      </c>
      <c r="AH96" s="139">
        <f>B96+C96-AG96</f>
        <v>11386.099999999999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0.9</v>
      </c>
      <c r="AH97" s="139">
        <f>B97+C97-AG97</f>
        <v>14.600000000000001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0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0.2</v>
      </c>
      <c r="AH98" s="139">
        <f>B98+C98-AG98</f>
        <v>3591.999999999998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0</v>
      </c>
      <c r="I99" s="139">
        <f t="shared" si="22"/>
        <v>0</v>
      </c>
      <c r="J99" s="139">
        <f t="shared" si="22"/>
        <v>0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1559.4</v>
      </c>
      <c r="AH99" s="139">
        <f>B99+C99-AG99</f>
        <v>12942.900000000005</v>
      </c>
    </row>
    <row r="100" spans="1:34" ht="12.75">
      <c r="A100" s="188" t="s">
        <v>35</v>
      </c>
      <c r="B100" s="189">
        <f>B94-B95-B96-B97-B98-B99</f>
        <v>118465.6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2594.1000000000004</v>
      </c>
      <c r="F100" s="190">
        <f t="shared" si="24"/>
        <v>819.3999999999983</v>
      </c>
      <c r="G100" s="190">
        <f t="shared" si="24"/>
        <v>0</v>
      </c>
      <c r="H100" s="190">
        <f>H94-H95-H96-H97-H98-H99</f>
        <v>0</v>
      </c>
      <c r="I100" s="190">
        <f t="shared" si="24"/>
        <v>0</v>
      </c>
      <c r="J100" s="190">
        <f t="shared" si="24"/>
        <v>0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21936.5</v>
      </c>
      <c r="AH100" s="190">
        <f>AH94-AH95-AH96-AH97-AH98-AH99</f>
        <v>130735.703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2019-06-27T08:34:39Z</cp:lastPrinted>
  <dcterms:created xsi:type="dcterms:W3CDTF">2002-11-05T08:53:00Z</dcterms:created>
  <dcterms:modified xsi:type="dcterms:W3CDTF">2019-07-03T12:48:16Z</dcterms:modified>
  <cp:category/>
  <cp:version/>
  <cp:contentType/>
  <cp:contentStatus/>
</cp:coreProperties>
</file>